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360" yWindow="420" windowWidth="18675" windowHeight="7455"/>
  </bookViews>
  <sheets>
    <sheet name="Break-Even-Analyse" sheetId="1" r:id="rId1"/>
  </sheets>
  <externalReferences>
    <externalReference r:id="rId2"/>
  </externalReferences>
  <definedNames>
    <definedName name="BreakEvenPoint" localSheetId="0">'Break-Even-Analyse'!$D$21</definedName>
    <definedName name="BreakEvenPoint">'[1]Break-Even-Analyse'!$D$21</definedName>
    <definedName name="Deckungsbeitrag" localSheetId="0">'Break-Even-Analyse'!$D$17</definedName>
    <definedName name="DeckungsbeitragProStück" localSheetId="0">'Break-Even-Analyse'!$D$10</definedName>
    <definedName name="DeckungsbeitragProStück">'[1]Break-Even-Analyse'!$D$10</definedName>
    <definedName name="Fertigungslöhne" localSheetId="0">'Break-Even-Analyse'!$D$6</definedName>
    <definedName name="Fertigungsmaterial" localSheetId="0">'Break-Even-Analyse'!$D$5</definedName>
    <definedName name="Fixkosten" localSheetId="0">'Break-Even-Analyse'!$D$11</definedName>
    <definedName name="Fixkosten">'[1]Break-Even-Analyse'!$D$11</definedName>
    <definedName name="Gesamtkosten" localSheetId="0">'Break-Even-Analyse'!$D$18</definedName>
    <definedName name="Gesamtkosten">'[1]Break-Even-Analyse'!$D$18</definedName>
    <definedName name="Menge" localSheetId="0">'Break-Even-Analyse'!$C$14:$D$14</definedName>
    <definedName name="Menge">'[1]Break-Even-Analyse'!$C$14:$D$14</definedName>
    <definedName name="Umsatzerlöse" localSheetId="0">'Break-Even-Analyse'!$D$16</definedName>
    <definedName name="Umsatzerlöse">'[1]Break-Even-Analyse'!$D$16</definedName>
    <definedName name="Umsatzerlöse_BEP" localSheetId="0">'Break-Even-Analyse'!$D$22</definedName>
    <definedName name="Umsatzerlöse_BEP">'[1]Break-Even-Analyse'!$D$22</definedName>
    <definedName name="VariableGemeinkosten" localSheetId="0">'Break-Even-Analyse'!$D$7</definedName>
    <definedName name="VariableKosten" localSheetId="0">'Break-Even-Analyse'!$D$15</definedName>
    <definedName name="VariableKosten">'[1]Break-Even-Analyse'!$D$15</definedName>
    <definedName name="VariableStückkosten" localSheetId="0">'Break-Even-Analyse'!$D$8</definedName>
    <definedName name="VariableStückkosten">'[1]Break-Even-Analyse'!$D$8</definedName>
    <definedName name="Verkaufspreis" localSheetId="0">'Break-Even-Analyse'!$D$9</definedName>
    <definedName name="Verkaufspreis">'[1]Break-Even-Analyse'!$D$9</definedName>
  </definedNames>
  <calcPr calcId="145621"/>
</workbook>
</file>

<file path=xl/calcChain.xml><?xml version="1.0" encoding="utf-8"?>
<calcChain xmlns="http://schemas.openxmlformats.org/spreadsheetml/2006/main">
  <c r="G5" i="1" l="1"/>
  <c r="D8" i="1"/>
  <c r="D15" i="1" s="1"/>
  <c r="D10" i="1"/>
  <c r="D21" i="1" s="1"/>
  <c r="C16" i="1"/>
  <c r="D16" i="1"/>
  <c r="B19" i="1"/>
  <c r="G9" i="1" l="1"/>
  <c r="G8" i="1"/>
  <c r="D22" i="1"/>
  <c r="D18" i="1"/>
  <c r="D19" i="1" s="1"/>
  <c r="D17" i="1"/>
  <c r="C15" i="1"/>
  <c r="C18" i="1" l="1"/>
  <c r="C19" i="1" s="1"/>
  <c r="C17" i="1"/>
  <c r="H7" i="1"/>
  <c r="H8" i="1"/>
</calcChain>
</file>

<file path=xl/sharedStrings.xml><?xml version="1.0" encoding="utf-8"?>
<sst xmlns="http://schemas.openxmlformats.org/spreadsheetml/2006/main" count="27" uniqueCount="26">
  <si>
    <t>Umsatzerlöse</t>
  </si>
  <si>
    <t>Break-Even-Point</t>
  </si>
  <si>
    <t>Gesamtkosten</t>
  </si>
  <si>
    <t>Deckungsbeitrag</t>
  </si>
  <si>
    <t>Variable Kosten</t>
  </si>
  <si>
    <t>Menge</t>
  </si>
  <si>
    <t>Kantinentische - Kalkulation</t>
  </si>
  <si>
    <r>
      <t>K</t>
    </r>
    <r>
      <rPr>
        <vertAlign val="subscript"/>
        <sz val="10"/>
        <rFont val="Arial"/>
        <family val="2"/>
      </rPr>
      <t>f</t>
    </r>
  </si>
  <si>
    <t>Fixkosten</t>
  </si>
  <si>
    <t>Db</t>
  </si>
  <si>
    <t>Deckungsbeitrag/Stück</t>
  </si>
  <si>
    <t>VK</t>
  </si>
  <si>
    <t>Verkaufspreis</t>
  </si>
  <si>
    <r>
      <t>StK</t>
    </r>
    <r>
      <rPr>
        <vertAlign val="subscript"/>
        <sz val="10"/>
        <rFont val="Arial"/>
        <family val="2"/>
      </rPr>
      <t>v</t>
    </r>
  </si>
  <si>
    <t>Variable Stückkosten</t>
  </si>
  <si>
    <r>
      <t>GK</t>
    </r>
    <r>
      <rPr>
        <vertAlign val="subscript"/>
        <sz val="10"/>
        <rFont val="Arial"/>
        <family val="2"/>
      </rPr>
      <t>v</t>
    </r>
  </si>
  <si>
    <t>Variable Gemeinkosten</t>
  </si>
  <si>
    <t>Y</t>
  </si>
  <si>
    <t>X</t>
  </si>
  <si>
    <r>
      <t>F</t>
    </r>
    <r>
      <rPr>
        <vertAlign val="subscript"/>
        <sz val="10"/>
        <rFont val="Arial"/>
        <family val="2"/>
      </rPr>
      <t>L</t>
    </r>
  </si>
  <si>
    <t>Fertigungslöhne</t>
  </si>
  <si>
    <t>im Diagramm</t>
  </si>
  <si>
    <r>
      <t>F</t>
    </r>
    <r>
      <rPr>
        <vertAlign val="subscript"/>
        <sz val="10"/>
        <rFont val="Arial"/>
        <family val="2"/>
      </rPr>
      <t>M</t>
    </r>
  </si>
  <si>
    <t>Fertigungsmaterial</t>
  </si>
  <si>
    <t xml:space="preserve">Kantinentische </t>
  </si>
  <si>
    <t xml:space="preserve">Break-Even-Analyse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</si>
</sst>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;_-@_-"/>
    <numFmt numFmtId="165" formatCode="#,##0\ &quot;€&quot;"/>
    <numFmt numFmtId="166" formatCode="_-* #,##0.00\ [$€-1]_-;\-* #,##0.00\ [$€-1]_-;_-* &quot;-&quot;??\ [$€-1]_-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0" xfId="3" applyNumberFormat="1" applyFont="1" applyFill="1" applyBorder="1" applyAlignment="1">
      <alignment horizontal="right" vertical="center"/>
    </xf>
    <xf numFmtId="166" fontId="1" fillId="0" borderId="0" xfId="3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1" fontId="0" fillId="0" borderId="0" xfId="0" applyNumberFormat="1"/>
    <xf numFmtId="166" fontId="1" fillId="0" borderId="0" xfId="3" applyNumberFormat="1" applyFont="1" applyFill="1" applyBorder="1" applyAlignment="1">
      <alignment vertical="center"/>
    </xf>
    <xf numFmtId="164" fontId="0" fillId="0" borderId="0" xfId="0" applyNumberFormat="1"/>
    <xf numFmtId="166" fontId="1" fillId="0" borderId="1" xfId="3" applyNumberFormat="1" applyFont="1" applyFill="1" applyBorder="1" applyAlignment="1">
      <alignment vertical="center"/>
    </xf>
    <xf numFmtId="166" fontId="1" fillId="0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6" fillId="0" borderId="0" xfId="1" applyFont="1" applyFill="1" applyBorder="1" applyAlignment="1"/>
    <xf numFmtId="0" fontId="2" fillId="2" borderId="0" xfId="1" applyFont="1" applyFill="1" applyAlignment="1">
      <alignment horizontal="left"/>
    </xf>
  </cellXfs>
  <cellStyles count="4">
    <cellStyle name="Dezimal 2" xfId="2"/>
    <cellStyle name="Euro 2" xfId="3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eak-Even-Analyse_Fert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-Even-Analyse"/>
    </sheetNames>
    <sheetDataSet>
      <sheetData sheetId="0">
        <row r="8">
          <cell r="D8">
            <v>102</v>
          </cell>
        </row>
        <row r="9">
          <cell r="D9">
            <v>150</v>
          </cell>
        </row>
        <row r="10">
          <cell r="D10">
            <v>48</v>
          </cell>
        </row>
        <row r="11">
          <cell r="D11">
            <v>38500</v>
          </cell>
        </row>
        <row r="14">
          <cell r="C14">
            <v>0</v>
          </cell>
          <cell r="D14">
            <v>1000</v>
          </cell>
        </row>
        <row r="15">
          <cell r="D15">
            <v>102000</v>
          </cell>
        </row>
        <row r="16">
          <cell r="D16">
            <v>150000</v>
          </cell>
        </row>
        <row r="18">
          <cell r="D18">
            <v>140500</v>
          </cell>
        </row>
        <row r="21">
          <cell r="D21">
            <v>803</v>
          </cell>
        </row>
        <row r="22">
          <cell r="D22">
            <v>120450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H34"/>
  <sheetViews>
    <sheetView tabSelected="1" workbookViewId="0"/>
  </sheetViews>
  <sheetFormatPr baseColWidth="10" defaultRowHeight="12.75" x14ac:dyDescent="0.2"/>
  <cols>
    <col min="1" max="1" width="4.28515625" customWidth="1"/>
    <col min="2" max="2" width="20.42578125" bestFit="1" customWidth="1"/>
    <col min="3" max="3" width="11.85546875" bestFit="1" customWidth="1"/>
    <col min="4" max="4" width="12.85546875" bestFit="1" customWidth="1"/>
    <col min="5" max="5" width="4.28515625" customWidth="1"/>
    <col min="8" max="8" width="12.85546875" bestFit="1" customWidth="1"/>
  </cols>
  <sheetData>
    <row r="2" spans="2:8" x14ac:dyDescent="0.2">
      <c r="B2" s="26" t="s">
        <v>25</v>
      </c>
      <c r="C2" s="26"/>
      <c r="D2" s="26"/>
    </row>
    <row r="3" spans="2:8" x14ac:dyDescent="0.2">
      <c r="B3" s="25"/>
      <c r="C3" s="25"/>
      <c r="D3" s="25"/>
    </row>
    <row r="4" spans="2:8" ht="15.75" customHeight="1" x14ac:dyDescent="0.2">
      <c r="B4" s="2" t="s">
        <v>24</v>
      </c>
      <c r="C4" s="5"/>
      <c r="D4" s="5"/>
    </row>
    <row r="5" spans="2:8" ht="15.75" customHeight="1" x14ac:dyDescent="0.2">
      <c r="B5" s="5" t="s">
        <v>23</v>
      </c>
      <c r="C5" s="13" t="s">
        <v>22</v>
      </c>
      <c r="D5" s="17">
        <v>41</v>
      </c>
      <c r="F5" s="24" t="s">
        <v>21</v>
      </c>
      <c r="G5" s="23" t="str">
        <f>B21</f>
        <v>Break-Even-Point</v>
      </c>
      <c r="H5" s="22"/>
    </row>
    <row r="6" spans="2:8" ht="15.75" customHeight="1" x14ac:dyDescent="0.2">
      <c r="B6" s="5" t="s">
        <v>20</v>
      </c>
      <c r="C6" s="13" t="s">
        <v>19</v>
      </c>
      <c r="D6" s="17">
        <v>27</v>
      </c>
      <c r="G6" s="21" t="s">
        <v>18</v>
      </c>
      <c r="H6" s="21" t="s">
        <v>17</v>
      </c>
    </row>
    <row r="7" spans="2:8" ht="15.75" customHeight="1" x14ac:dyDescent="0.2">
      <c r="B7" s="8" t="s">
        <v>16</v>
      </c>
      <c r="C7" s="20" t="s">
        <v>15</v>
      </c>
      <c r="D7" s="19">
        <v>34</v>
      </c>
      <c r="G7">
        <v>0</v>
      </c>
      <c r="H7" s="18">
        <f>Umsatzerlöse_BEP</f>
        <v>88920</v>
      </c>
    </row>
    <row r="8" spans="2:8" ht="15.75" customHeight="1" x14ac:dyDescent="0.2">
      <c r="B8" s="5" t="s">
        <v>14</v>
      </c>
      <c r="C8" s="13" t="s">
        <v>13</v>
      </c>
      <c r="D8" s="17">
        <f>SUM(D5:D7)</f>
        <v>102</v>
      </c>
      <c r="G8" s="16">
        <f>BreakEvenPoint</f>
        <v>494</v>
      </c>
      <c r="H8" s="18">
        <f>Umsatzerlöse_BEP</f>
        <v>88920</v>
      </c>
    </row>
    <row r="9" spans="2:8" ht="15.75" customHeight="1" x14ac:dyDescent="0.2">
      <c r="B9" s="5" t="s">
        <v>12</v>
      </c>
      <c r="C9" s="13" t="s">
        <v>11</v>
      </c>
      <c r="D9" s="17">
        <v>180</v>
      </c>
      <c r="G9" s="16">
        <f>BreakEvenPoint</f>
        <v>494</v>
      </c>
      <c r="H9">
        <v>0</v>
      </c>
    </row>
    <row r="10" spans="2:8" ht="15.75" customHeight="1" x14ac:dyDescent="0.2">
      <c r="B10" s="15" t="s">
        <v>10</v>
      </c>
      <c r="C10" s="14" t="s">
        <v>9</v>
      </c>
      <c r="D10" s="14">
        <f>Verkaufspreis-VariableStückkosten</f>
        <v>78</v>
      </c>
    </row>
    <row r="11" spans="2:8" ht="15.75" customHeight="1" x14ac:dyDescent="0.2">
      <c r="B11" s="5" t="s">
        <v>8</v>
      </c>
      <c r="C11" s="13" t="s">
        <v>7</v>
      </c>
      <c r="D11" s="12">
        <v>38500</v>
      </c>
    </row>
    <row r="12" spans="2:8" ht="15.75" customHeight="1" x14ac:dyDescent="0.2">
      <c r="B12" s="11"/>
      <c r="C12" s="11"/>
      <c r="D12" s="11"/>
    </row>
    <row r="13" spans="2:8" ht="15.75" customHeight="1" x14ac:dyDescent="0.2">
      <c r="B13" s="2" t="s">
        <v>6</v>
      </c>
      <c r="C13" s="10"/>
      <c r="D13" s="10"/>
    </row>
    <row r="14" spans="2:8" ht="15.75" customHeight="1" x14ac:dyDescent="0.2">
      <c r="B14" s="5" t="s">
        <v>5</v>
      </c>
      <c r="C14" s="9">
        <v>0</v>
      </c>
      <c r="D14" s="9">
        <v>3000</v>
      </c>
    </row>
    <row r="15" spans="2:8" ht="15.75" customHeight="1" x14ac:dyDescent="0.2">
      <c r="B15" s="5" t="s">
        <v>4</v>
      </c>
      <c r="C15" s="4">
        <f>D8*C14</f>
        <v>0</v>
      </c>
      <c r="D15" s="4">
        <f>VariableStückkosten*Menge</f>
        <v>306000</v>
      </c>
    </row>
    <row r="16" spans="2:8" ht="15.75" customHeight="1" x14ac:dyDescent="0.2">
      <c r="B16" s="5" t="s">
        <v>0</v>
      </c>
      <c r="C16" s="4">
        <f>D9*C14</f>
        <v>0</v>
      </c>
      <c r="D16" s="4">
        <f>Verkaufspreis*Menge</f>
        <v>540000</v>
      </c>
    </row>
    <row r="17" spans="2:4" ht="15.75" customHeight="1" x14ac:dyDescent="0.2">
      <c r="B17" s="5" t="s">
        <v>3</v>
      </c>
      <c r="C17" s="4">
        <f>C16-C15</f>
        <v>0</v>
      </c>
      <c r="D17" s="4">
        <f>Umsatzerlöse-VariableKosten</f>
        <v>234000</v>
      </c>
    </row>
    <row r="18" spans="2:4" ht="15.75" customHeight="1" x14ac:dyDescent="0.2">
      <c r="B18" s="8" t="s">
        <v>2</v>
      </c>
      <c r="C18" s="7">
        <f>C15+Fixkosten</f>
        <v>38500</v>
      </c>
      <c r="D18" s="7">
        <f>VariableKosten+Fixkosten</f>
        <v>344500</v>
      </c>
    </row>
    <row r="19" spans="2:4" ht="15.75" customHeight="1" x14ac:dyDescent="0.2">
      <c r="B19" s="2" t="str">
        <f>"Gewinn bei "&amp;TEXT(D14,"#.##0")&amp;" Stk."</f>
        <v>Gewinn bei 3.000 Stk.</v>
      </c>
      <c r="C19" s="6">
        <f>C16-C18</f>
        <v>-38500</v>
      </c>
      <c r="D19" s="6">
        <f>Umsatzerlöse-Gesamtkosten</f>
        <v>195500</v>
      </c>
    </row>
    <row r="20" spans="2:4" ht="15.75" customHeight="1" x14ac:dyDescent="0.2">
      <c r="B20" s="5"/>
      <c r="C20" s="5"/>
      <c r="D20" s="4"/>
    </row>
    <row r="21" spans="2:4" ht="15.75" customHeight="1" x14ac:dyDescent="0.2">
      <c r="B21" s="2" t="s">
        <v>1</v>
      </c>
      <c r="C21" s="2"/>
      <c r="D21" s="3">
        <f>ROUNDUP(Fixkosten/DeckungsbeitragProStück,0)</f>
        <v>494</v>
      </c>
    </row>
    <row r="22" spans="2:4" ht="15.75" customHeight="1" x14ac:dyDescent="0.2">
      <c r="B22" s="2" t="s">
        <v>0</v>
      </c>
      <c r="C22" s="2"/>
      <c r="D22" s="1">
        <f>BreakEvenPoint*Verkaufspreis</f>
        <v>88920</v>
      </c>
    </row>
    <row r="23" spans="2:4" ht="15.75" customHeight="1" x14ac:dyDescent="0.2"/>
    <row r="24" spans="2:4" ht="15.75" customHeight="1" x14ac:dyDescent="0.2"/>
    <row r="25" spans="2:4" ht="15.75" customHeight="1" x14ac:dyDescent="0.2"/>
    <row r="26" spans="2:4" ht="15.75" customHeight="1" x14ac:dyDescent="0.2"/>
    <row r="27" spans="2:4" ht="15.75" customHeight="1" x14ac:dyDescent="0.2"/>
    <row r="28" spans="2:4" ht="15.75" customHeight="1" x14ac:dyDescent="0.2"/>
    <row r="29" spans="2:4" ht="15.75" customHeight="1" x14ac:dyDescent="0.2"/>
    <row r="30" spans="2:4" ht="15.75" customHeight="1" x14ac:dyDescent="0.2"/>
    <row r="31" spans="2:4" ht="15.75" customHeight="1" x14ac:dyDescent="0.2"/>
    <row r="32" spans="2:4" ht="15.75" customHeight="1" x14ac:dyDescent="0.2"/>
    <row r="33" ht="15.75" customHeight="1" x14ac:dyDescent="0.2"/>
    <row r="34" ht="15.75" customHeight="1" x14ac:dyDescent="0.2"/>
  </sheetData>
  <mergeCells count="1">
    <mergeCell ref="B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14</vt:i4>
      </vt:variant>
    </vt:vector>
  </HeadingPairs>
  <TitlesOfParts>
    <vt:vector size="15" baseType="lpstr">
      <vt:lpstr>Break-Even-Analyse</vt:lpstr>
      <vt:lpstr>'Break-Even-Analyse'!BreakEvenPoint</vt:lpstr>
      <vt:lpstr>'Break-Even-Analyse'!Deckungsbeitrag</vt:lpstr>
      <vt:lpstr>'Break-Even-Analyse'!DeckungsbeitragProStück</vt:lpstr>
      <vt:lpstr>'Break-Even-Analyse'!Fertigungslöhne</vt:lpstr>
      <vt:lpstr>'Break-Even-Analyse'!Fertigungsmaterial</vt:lpstr>
      <vt:lpstr>'Break-Even-Analyse'!Fixkosten</vt:lpstr>
      <vt:lpstr>'Break-Even-Analyse'!Gesamtkosten</vt:lpstr>
      <vt:lpstr>'Break-Even-Analyse'!Menge</vt:lpstr>
      <vt:lpstr>'Break-Even-Analyse'!Umsatzerlöse</vt:lpstr>
      <vt:lpstr>'Break-Even-Analyse'!Umsatzerlöse_BEP</vt:lpstr>
      <vt:lpstr>'Break-Even-Analyse'!VariableGemeinkosten</vt:lpstr>
      <vt:lpstr>'Break-Even-Analyse'!VariableKosten</vt:lpstr>
      <vt:lpstr>'Break-Even-Analyse'!VariableStückkosten</vt:lpstr>
      <vt:lpstr>'Break-Even-Analyse'!Verkaufspreis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Trainer Trainer</dc:creator>
  <cp:lastModifiedBy>Trainer Trainer</cp:lastModifiedBy>
  <dcterms:created xsi:type="dcterms:W3CDTF">2012-01-30T18:42:09Z</dcterms:created>
  <dcterms:modified xsi:type="dcterms:W3CDTF">2012-01-30T18:42:27Z</dcterms:modified>
</cp:coreProperties>
</file>