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9630" windowHeight="5190" tabRatio="538"/>
  </bookViews>
  <sheets>
    <sheet name="Regression" sheetId="3" r:id="rId1"/>
    <sheet name="Budgeted Sales" sheetId="4" r:id="rId2"/>
  </sheets>
  <calcPr calcId="145621"/>
</workbook>
</file>

<file path=xl/calcChain.xml><?xml version="1.0" encoding="utf-8"?>
<calcChain xmlns="http://schemas.openxmlformats.org/spreadsheetml/2006/main">
  <c r="C10" i="4" l="1"/>
  <c r="C13" i="4"/>
  <c r="C18" i="4"/>
  <c r="B20" i="4"/>
  <c r="B21" i="4"/>
  <c r="B22" i="4"/>
  <c r="C23" i="4" s="1"/>
  <c r="C24" i="4" s="1"/>
  <c r="C31" i="4" s="1"/>
  <c r="B26" i="4"/>
  <c r="B27" i="4"/>
  <c r="B28" i="4"/>
  <c r="B29" i="4"/>
  <c r="C30" i="4"/>
</calcChain>
</file>

<file path=xl/sharedStrings.xml><?xml version="1.0" encoding="utf-8"?>
<sst xmlns="http://schemas.openxmlformats.org/spreadsheetml/2006/main" count="81" uniqueCount="72">
  <si>
    <t>CGA-CANADA</t>
  </si>
  <si>
    <t>DATA TABLE</t>
  </si>
  <si>
    <t>Year</t>
  </si>
  <si>
    <t>Units sold</t>
  </si>
  <si>
    <t>Shipping expense</t>
  </si>
  <si>
    <t>19X1</t>
  </si>
  <si>
    <t>First Quarter</t>
  </si>
  <si>
    <t>Second Quarter</t>
  </si>
  <si>
    <t>Third Quarter</t>
  </si>
  <si>
    <t>Foruth Quarter</t>
  </si>
  <si>
    <t>19X2</t>
  </si>
  <si>
    <t>Costs of goods sold per unit:</t>
  </si>
  <si>
    <t>Sales commissions (as a % of sales)</t>
  </si>
  <si>
    <t>Advertising expense</t>
  </si>
  <si>
    <t>Amortization expense</t>
  </si>
  <si>
    <t>Administrative salaries</t>
  </si>
  <si>
    <t>Shipping expense (fixed)</t>
  </si>
  <si>
    <t>Budgeted sales for 19X7 (units)</t>
  </si>
  <si>
    <t>Selling price (per unit)</t>
  </si>
  <si>
    <t>Shipping expense (per unit)</t>
  </si>
  <si>
    <t>Comptex Inc.</t>
  </si>
  <si>
    <t>Budgeted Income Statement</t>
  </si>
  <si>
    <t>For the 1st Quarter , 19x3</t>
  </si>
  <si>
    <t>Sales</t>
  </si>
  <si>
    <t>Less variable expenses:</t>
  </si>
  <si>
    <t xml:space="preserve">   Cost of goods sold</t>
  </si>
  <si>
    <t xml:space="preserve">   Sales commissions</t>
  </si>
  <si>
    <t xml:space="preserve">   Shipping expense</t>
  </si>
  <si>
    <t xml:space="preserve">      Total variable expenses</t>
  </si>
  <si>
    <t>Contribution margin</t>
  </si>
  <si>
    <t>Less fixed expenses:</t>
  </si>
  <si>
    <t xml:space="preserve">   Advertising expense</t>
  </si>
  <si>
    <t xml:space="preserve">   Administrative salaries</t>
  </si>
  <si>
    <t xml:space="preserve">   Amortization expense</t>
  </si>
  <si>
    <t xml:space="preserve">      Total fixed expenses</t>
  </si>
  <si>
    <t>Net income</t>
  </si>
  <si>
    <t>MA1: COMPUTER ILLUSTRATION 4-1:Part 1: SOLUTION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</si>
  <si>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</si>
  <si>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</si>
  <si>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</si>
  <si>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</si>
  <si>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</si>
  <si>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</si>
  <si>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</si>
  <si>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</si>
  <si>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</si>
  <si>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</si>
  <si>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</si>
  <si>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</si>
  <si>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</si>
  <si>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</si>
  <si>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</si>
  <si>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</si>
  <si>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</si>
  <si>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</si>
  <si>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</si>
  <si>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</si>
  <si>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</si>
  <si>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</si>
  <si>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</si>
  <si>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</si>
  <si>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MA1: COMPUTER ILLUSTRATION 4-1: Part 2: SOLUTION</t>
  </si>
  <si>
    <t>Datei -- Optionen -- Add In -- Analyse Function --Gehe zu</t>
  </si>
  <si>
    <t>Regression Analysis</t>
  </si>
  <si>
    <t>X = Units Sold</t>
  </si>
  <si>
    <t>Y = Shipping Expense</t>
  </si>
  <si>
    <t>Solve for X</t>
  </si>
  <si>
    <t>…to get proper estimate of shipping costs</t>
  </si>
  <si>
    <t xml:space="preserve">       / 1000</t>
  </si>
  <si>
    <r>
      <t xml:space="preserve">      =  </t>
    </r>
    <r>
      <rPr>
        <b/>
        <sz val="10"/>
        <color rgb="FF0000FF"/>
        <rFont val="Courier"/>
        <family val="3"/>
      </rPr>
      <t>7,50</t>
    </r>
  </si>
  <si>
    <r>
      <rPr>
        <b/>
        <sz val="10"/>
        <color rgb="FFFF0000"/>
        <rFont val="Arial"/>
        <family val="2"/>
      </rPr>
      <t>40.000</t>
    </r>
    <r>
      <rPr>
        <sz val="10"/>
        <rFont val="Arial"/>
        <family val="2"/>
      </rPr>
      <t xml:space="preserve"> + </t>
    </r>
    <r>
      <rPr>
        <b/>
        <sz val="10"/>
        <color rgb="FF0000FF"/>
        <rFont val="Arial"/>
        <family val="2"/>
      </rPr>
      <t xml:space="preserve">7,50 </t>
    </r>
    <r>
      <rPr>
        <sz val="10"/>
        <rFont val="Arial"/>
        <family val="2"/>
      </rPr>
      <t>X</t>
    </r>
  </si>
  <si>
    <t>Daten -- Datenanalyse --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</si>
</sst>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\(&quot;$&quot;#,##0\)"/>
    <numFmt numFmtId="165" formatCode="&quot;$&quot;#,##0.00_);\(&quot;$&quot;#,##0.00\)"/>
    <numFmt numFmtId="166" formatCode="&quot;$&quot;#,##0;\-&quot;$&quot;#,##0"/>
    <numFmt numFmtId="167" formatCode="General_)"/>
  </numFmts>
  <fonts count="11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Courier"/>
      <family val="3"/>
    </font>
    <font>
      <sz val="10"/>
      <name val="Courier"/>
      <family val="3"/>
    </font>
    <font>
      <b/>
      <sz val="10"/>
      <color rgb="FFFF0000"/>
      <name val="Courier"/>
      <family val="3"/>
    </font>
    <font>
      <b/>
      <sz val="10"/>
      <color rgb="FFFF0000"/>
      <name val="Arial"/>
      <family val="2"/>
    </font>
    <font>
      <b/>
      <sz val="10"/>
      <color rgb="FF0000FF"/>
      <name val="Courier"/>
      <family val="3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167" fontId="0" fillId="0" borderId="0"/>
    <xf numFmtId="9" fontId="2" fillId="0" borderId="0" applyFont="0" applyFill="0" applyBorder="0" applyAlignment="0" applyProtection="0"/>
  </cellStyleXfs>
  <cellXfs count="56">
    <xf numFmtId="167" fontId="0" fillId="0" borderId="0" xfId="0"/>
    <xf numFmtId="167" fontId="3" fillId="0" borderId="0" xfId="0" applyFont="1"/>
    <xf numFmtId="167" fontId="3" fillId="0" borderId="0" xfId="0" applyFont="1" applyAlignment="1" applyProtection="1">
      <alignment horizontal="fill"/>
    </xf>
    <xf numFmtId="167" fontId="1" fillId="0" borderId="0" xfId="0" applyFont="1" applyAlignment="1" applyProtection="1">
      <alignment horizontal="left"/>
    </xf>
    <xf numFmtId="167" fontId="4" fillId="0" borderId="0" xfId="0" applyFont="1" applyAlignment="1" applyProtection="1">
      <alignment horizontal="left"/>
    </xf>
    <xf numFmtId="167" fontId="3" fillId="0" borderId="1" xfId="0" applyFont="1" applyBorder="1" applyAlignment="1" applyProtection="1">
      <alignment horizontal="left"/>
    </xf>
    <xf numFmtId="167" fontId="3" fillId="0" borderId="0" xfId="0" applyFont="1" applyBorder="1"/>
    <xf numFmtId="167" fontId="3" fillId="0" borderId="1" xfId="0" applyFont="1" applyBorder="1"/>
    <xf numFmtId="164" fontId="3" fillId="0" borderId="2" xfId="0" applyNumberFormat="1" applyFont="1" applyBorder="1" applyProtection="1"/>
    <xf numFmtId="37" fontId="3" fillId="0" borderId="2" xfId="0" applyNumberFormat="1" applyFont="1" applyBorder="1" applyProtection="1"/>
    <xf numFmtId="165" fontId="3" fillId="0" borderId="2" xfId="0" applyNumberFormat="1" applyFont="1" applyBorder="1" applyProtection="1"/>
    <xf numFmtId="10" fontId="3" fillId="0" borderId="2" xfId="0" applyNumberFormat="1" applyFont="1" applyBorder="1" applyProtection="1"/>
    <xf numFmtId="167" fontId="3" fillId="0" borderId="1" xfId="0" applyFont="1" applyBorder="1" applyAlignment="1" applyProtection="1">
      <alignment horizontal="center"/>
    </xf>
    <xf numFmtId="37" fontId="3" fillId="0" borderId="3" xfId="0" applyNumberFormat="1" applyFont="1" applyBorder="1" applyProtection="1"/>
    <xf numFmtId="167" fontId="3" fillId="0" borderId="4" xfId="0" applyFont="1" applyBorder="1" applyAlignment="1" applyProtection="1">
      <alignment horizontal="centerContinuous"/>
    </xf>
    <xf numFmtId="167" fontId="0" fillId="0" borderId="5" xfId="0" applyBorder="1" applyAlignment="1">
      <alignment horizontal="centerContinuous"/>
    </xf>
    <xf numFmtId="167" fontId="3" fillId="0" borderId="6" xfId="0" applyFont="1" applyBorder="1" applyAlignment="1">
      <alignment horizontal="centerContinuous"/>
    </xf>
    <xf numFmtId="167" fontId="3" fillId="0" borderId="1" xfId="0" applyFont="1" applyBorder="1" applyAlignment="1" applyProtection="1">
      <alignment horizontal="centerContinuous"/>
    </xf>
    <xf numFmtId="167" fontId="3" fillId="0" borderId="0" xfId="0" applyFont="1" applyBorder="1" applyAlignment="1">
      <alignment horizontal="centerContinuous"/>
    </xf>
    <xf numFmtId="167" fontId="3" fillId="0" borderId="2" xfId="0" applyFont="1" applyBorder="1" applyAlignment="1">
      <alignment horizontal="centerContinuous"/>
    </xf>
    <xf numFmtId="164" fontId="3" fillId="0" borderId="0" xfId="0" applyNumberFormat="1" applyFont="1" applyBorder="1" applyProtection="1"/>
    <xf numFmtId="37" fontId="3" fillId="0" borderId="0" xfId="0" applyNumberFormat="1" applyFont="1" applyBorder="1" applyProtection="1"/>
    <xf numFmtId="37" fontId="3" fillId="0" borderId="7" xfId="0" applyNumberFormat="1" applyFont="1" applyBorder="1" applyProtection="1"/>
    <xf numFmtId="164" fontId="3" fillId="0" borderId="8" xfId="0" applyNumberFormat="1" applyFont="1" applyBorder="1" applyProtection="1"/>
    <xf numFmtId="167" fontId="3" fillId="0" borderId="9" xfId="0" applyFont="1" applyBorder="1"/>
    <xf numFmtId="164" fontId="3" fillId="0" borderId="3" xfId="0" applyNumberFormat="1" applyFont="1" applyBorder="1" applyProtection="1"/>
    <xf numFmtId="164" fontId="3" fillId="0" borderId="7" xfId="0" applyNumberFormat="1" applyFont="1" applyBorder="1" applyAlignment="1" applyProtection="1">
      <alignment horizontal="fill"/>
    </xf>
    <xf numFmtId="167" fontId="3" fillId="0" borderId="10" xfId="0" applyFont="1" applyBorder="1" applyAlignment="1" applyProtection="1">
      <alignment horizontal="centerContinuous"/>
    </xf>
    <xf numFmtId="167" fontId="3" fillId="0" borderId="11" xfId="0" applyFont="1" applyBorder="1" applyAlignment="1">
      <alignment horizontal="centerContinuous"/>
    </xf>
    <xf numFmtId="167" fontId="3" fillId="0" borderId="12" xfId="0" applyFont="1" applyBorder="1" applyAlignment="1">
      <alignment horizontal="centerContinuous"/>
    </xf>
    <xf numFmtId="167" fontId="3" fillId="0" borderId="0" xfId="0" applyFont="1" applyBorder="1" applyAlignment="1" applyProtection="1">
      <alignment horizontal="left"/>
    </xf>
    <xf numFmtId="167" fontId="3" fillId="0" borderId="1" xfId="0" quotePrefix="1" applyFont="1" applyBorder="1" applyAlignment="1" applyProtection="1">
      <alignment horizontal="left"/>
    </xf>
    <xf numFmtId="167" fontId="3" fillId="0" borderId="3" xfId="0" applyFont="1" applyBorder="1" applyAlignment="1" applyProtection="1">
      <alignment horizontal="fill"/>
    </xf>
    <xf numFmtId="167" fontId="3" fillId="0" borderId="9" xfId="0" applyFont="1" applyBorder="1" applyAlignment="1" applyProtection="1">
      <alignment horizontal="center"/>
    </xf>
    <xf numFmtId="167" fontId="0" fillId="0" borderId="0" xfId="0" applyFill="1" applyBorder="1" applyAlignment="1"/>
    <xf numFmtId="167" fontId="0" fillId="0" borderId="13" xfId="0" applyFill="1" applyBorder="1" applyAlignment="1"/>
    <xf numFmtId="167" fontId="5" fillId="0" borderId="14" xfId="0" applyFont="1" applyFill="1" applyBorder="1" applyAlignment="1">
      <alignment horizontal="center"/>
    </xf>
    <xf numFmtId="167" fontId="5" fillId="0" borderId="14" xfId="0" applyFont="1" applyFill="1" applyBorder="1" applyAlignment="1">
      <alignment horizontal="centerContinuous"/>
    </xf>
    <xf numFmtId="167" fontId="3" fillId="0" borderId="9" xfId="0" applyFont="1" applyBorder="1" applyAlignment="1" applyProtection="1">
      <alignment horizontal="left"/>
    </xf>
    <xf numFmtId="166" fontId="3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fill"/>
    </xf>
    <xf numFmtId="167" fontId="3" fillId="0" borderId="5" xfId="0" applyFont="1" applyBorder="1" applyAlignment="1" applyProtection="1">
      <alignment horizontal="right"/>
    </xf>
    <xf numFmtId="167" fontId="3" fillId="0" borderId="6" xfId="0" applyFont="1" applyBorder="1" applyAlignment="1" applyProtection="1">
      <alignment horizontal="right"/>
    </xf>
    <xf numFmtId="167" fontId="3" fillId="0" borderId="11" xfId="0" applyFont="1" applyBorder="1" applyAlignment="1" applyProtection="1">
      <alignment horizontal="centerContinuous"/>
    </xf>
    <xf numFmtId="167" fontId="3" fillId="0" borderId="0" xfId="0" applyFont="1" applyBorder="1" applyAlignment="1" applyProtection="1">
      <alignment horizontal="center"/>
    </xf>
    <xf numFmtId="167" fontId="3" fillId="0" borderId="3" xfId="0" applyFont="1" applyBorder="1" applyAlignment="1" applyProtection="1">
      <alignment horizontal="center"/>
    </xf>
    <xf numFmtId="9" fontId="0" fillId="0" borderId="0" xfId="1" applyFont="1"/>
    <xf numFmtId="167" fontId="0" fillId="0" borderId="0" xfId="1" applyNumberFormat="1" applyFont="1"/>
    <xf numFmtId="167" fontId="2" fillId="0" borderId="0" xfId="0" applyFont="1"/>
    <xf numFmtId="165" fontId="3" fillId="2" borderId="7" xfId="0" applyNumberFormat="1" applyFont="1" applyFill="1" applyBorder="1" applyAlignment="1" applyProtection="1">
      <alignment horizontal="right"/>
    </xf>
    <xf numFmtId="167" fontId="2" fillId="0" borderId="0" xfId="0" quotePrefix="1" applyFont="1"/>
    <xf numFmtId="167" fontId="6" fillId="0" borderId="0" xfId="0" applyFont="1"/>
    <xf numFmtId="167" fontId="7" fillId="0" borderId="0" xfId="0" applyFont="1" applyFill="1" applyBorder="1" applyAlignment="1"/>
    <xf numFmtId="164" fontId="3" fillId="2" borderId="2" xfId="0" applyNumberFormat="1" applyFont="1" applyFill="1" applyBorder="1" applyProtection="1"/>
    <xf numFmtId="167" fontId="2" fillId="3" borderId="0" xfId="0" applyFont="1" applyFill="1"/>
    <xf numFmtId="167" fontId="3" fillId="3" borderId="0" xfId="0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31</xdr:row>
      <xdr:rowOff>104775</xdr:rowOff>
    </xdr:from>
    <xdr:to>
      <xdr:col>2</xdr:col>
      <xdr:colOff>238125</xdr:colOff>
      <xdr:row>32</xdr:row>
      <xdr:rowOff>104775</xdr:rowOff>
    </xdr:to>
    <xdr:cxnSp macro="">
      <xdr:nvCxnSpPr>
        <xdr:cNvPr id="3" name="Gerade Verbindung mit Pfeil 2"/>
        <xdr:cNvCxnSpPr/>
      </xdr:nvCxnSpPr>
      <xdr:spPr>
        <a:xfrm>
          <a:off x="2352675" y="5172075"/>
          <a:ext cx="30480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22" workbookViewId="0">
      <selection activeCell="F37" sqref="F37"/>
    </sheetView>
  </sheetViews>
  <sheetFormatPr baseColWidth="10" defaultColWidth="9" defaultRowHeight="12.75" x14ac:dyDescent="0.2"/>
  <cols>
    <col min="1" max="1" width="18.125" style="1" customWidth="1"/>
    <col min="2" max="2" width="13.625" style="1" customWidth="1"/>
    <col min="3" max="3" width="15.5" style="1" customWidth="1"/>
    <col min="4" max="4" width="14.875" style="1" customWidth="1"/>
    <col min="5" max="5" width="9" style="1"/>
    <col min="6" max="6" width="15.625" style="1" customWidth="1"/>
    <col min="7" max="7" width="12.875" style="1" customWidth="1"/>
    <col min="8" max="9" width="14.625" style="1" customWidth="1"/>
    <col min="10" max="16384" width="9" style="1"/>
  </cols>
  <sheetData>
    <row r="1" spans="1:9" x14ac:dyDescent="0.2">
      <c r="A1" s="3" t="s">
        <v>36</v>
      </c>
    </row>
    <row r="2" spans="1:9" x14ac:dyDescent="0.2">
      <c r="A2" s="4" t="s">
        <v>0</v>
      </c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27" t="s">
        <v>1</v>
      </c>
      <c r="B4" s="43"/>
      <c r="C4" s="28"/>
      <c r="D4" s="29"/>
      <c r="E4"/>
      <c r="F4"/>
      <c r="G4"/>
      <c r="H4"/>
      <c r="I4"/>
    </row>
    <row r="5" spans="1:9" x14ac:dyDescent="0.2">
      <c r="A5" s="12" t="s">
        <v>2</v>
      </c>
      <c r="B5" s="44"/>
      <c r="C5" s="41" t="s">
        <v>3</v>
      </c>
      <c r="D5" s="42" t="s">
        <v>4</v>
      </c>
      <c r="E5"/>
      <c r="F5"/>
      <c r="G5"/>
      <c r="H5"/>
      <c r="I5"/>
    </row>
    <row r="6" spans="1:9" x14ac:dyDescent="0.2">
      <c r="A6" s="12" t="s">
        <v>5</v>
      </c>
      <c r="B6" s="44" t="s">
        <v>6</v>
      </c>
      <c r="C6" s="21">
        <v>16</v>
      </c>
      <c r="D6" s="8">
        <v>160000</v>
      </c>
      <c r="E6">
        <v>1</v>
      </c>
      <c r="F6" s="8"/>
      <c r="G6"/>
      <c r="H6"/>
      <c r="I6"/>
    </row>
    <row r="7" spans="1:9" x14ac:dyDescent="0.2">
      <c r="B7" s="44" t="s">
        <v>7</v>
      </c>
      <c r="C7" s="21">
        <v>18</v>
      </c>
      <c r="D7" s="9">
        <v>175000</v>
      </c>
      <c r="E7">
        <v>2</v>
      </c>
      <c r="F7" s="9"/>
      <c r="G7"/>
      <c r="H7"/>
      <c r="I7"/>
    </row>
    <row r="8" spans="1:9" x14ac:dyDescent="0.2">
      <c r="A8" s="12"/>
      <c r="B8" s="44" t="s">
        <v>8</v>
      </c>
      <c r="C8" s="21">
        <v>23</v>
      </c>
      <c r="D8" s="9">
        <v>210000</v>
      </c>
      <c r="E8">
        <v>3</v>
      </c>
      <c r="F8" s="9"/>
      <c r="G8"/>
      <c r="H8"/>
      <c r="I8"/>
    </row>
    <row r="9" spans="1:9" x14ac:dyDescent="0.2">
      <c r="A9" s="12"/>
      <c r="B9" s="44" t="s">
        <v>9</v>
      </c>
      <c r="C9" s="21">
        <v>19</v>
      </c>
      <c r="D9" s="9">
        <v>180000</v>
      </c>
      <c r="E9">
        <v>4</v>
      </c>
      <c r="F9" s="9"/>
      <c r="G9"/>
      <c r="H9"/>
      <c r="I9"/>
    </row>
    <row r="10" spans="1:9" x14ac:dyDescent="0.2">
      <c r="A10" s="12" t="s">
        <v>10</v>
      </c>
      <c r="B10" s="44" t="s">
        <v>6</v>
      </c>
      <c r="C10" s="21">
        <v>17</v>
      </c>
      <c r="D10" s="9">
        <v>170000</v>
      </c>
      <c r="E10">
        <v>5</v>
      </c>
      <c r="F10" s="9"/>
      <c r="G10"/>
      <c r="H10"/>
      <c r="I10"/>
    </row>
    <row r="11" spans="1:9" x14ac:dyDescent="0.2">
      <c r="A11" s="12"/>
      <c r="B11" s="44" t="s">
        <v>7</v>
      </c>
      <c r="C11" s="21">
        <v>20</v>
      </c>
      <c r="D11" s="9">
        <v>190000</v>
      </c>
      <c r="E11">
        <v>6</v>
      </c>
      <c r="F11" s="9"/>
      <c r="G11"/>
      <c r="H11"/>
      <c r="I11"/>
    </row>
    <row r="12" spans="1:9" x14ac:dyDescent="0.2">
      <c r="A12" s="12"/>
      <c r="B12" s="44" t="s">
        <v>8</v>
      </c>
      <c r="C12" s="21">
        <v>25</v>
      </c>
      <c r="D12" s="9">
        <v>230000</v>
      </c>
      <c r="E12">
        <v>7</v>
      </c>
      <c r="F12" s="9"/>
      <c r="G12"/>
      <c r="H12"/>
      <c r="I12"/>
    </row>
    <row r="13" spans="1:9" x14ac:dyDescent="0.2">
      <c r="A13" s="33"/>
      <c r="B13" s="45" t="s">
        <v>9</v>
      </c>
      <c r="C13" s="13">
        <v>22</v>
      </c>
      <c r="D13" s="22">
        <v>205000</v>
      </c>
      <c r="E13">
        <v>8</v>
      </c>
      <c r="F13" s="22"/>
      <c r="G13"/>
      <c r="H13"/>
      <c r="I13"/>
    </row>
    <row r="14" spans="1:9" x14ac:dyDescent="0.2">
      <c r="A14" s="7"/>
      <c r="B14" s="6"/>
      <c r="C14" s="6"/>
      <c r="D14"/>
      <c r="E14"/>
      <c r="F14"/>
      <c r="G14"/>
      <c r="H14"/>
      <c r="I14"/>
    </row>
    <row r="15" spans="1:9" x14ac:dyDescent="0.2">
      <c r="A15" t="s">
        <v>37</v>
      </c>
      <c r="B15"/>
      <c r="C15"/>
      <c r="D15"/>
      <c r="E15"/>
      <c r="F15"/>
      <c r="G15"/>
      <c r="H15"/>
      <c r="I15"/>
    </row>
    <row r="16" spans="1:9" ht="13.5" thickBot="1" x14ac:dyDescent="0.25">
      <c r="A16"/>
      <c r="B16"/>
      <c r="C16"/>
      <c r="D16"/>
      <c r="E16"/>
      <c r="F16"/>
      <c r="G16"/>
      <c r="H16"/>
      <c r="I16"/>
    </row>
    <row r="17" spans="1:10" x14ac:dyDescent="0.2">
      <c r="A17" s="37" t="s">
        <v>38</v>
      </c>
      <c r="B17" s="37"/>
      <c r="C17"/>
      <c r="D17"/>
      <c r="E17"/>
      <c r="F17"/>
      <c r="G17"/>
      <c r="H17"/>
      <c r="I17"/>
      <c r="J17"/>
    </row>
    <row r="18" spans="1:10" x14ac:dyDescent="0.2">
      <c r="A18" s="34" t="s">
        <v>39</v>
      </c>
      <c r="B18" s="34">
        <v>0.99674795886748302</v>
      </c>
      <c r="C18" s="47"/>
      <c r="D18" s="46"/>
      <c r="E18"/>
      <c r="F18"/>
      <c r="G18"/>
      <c r="H18"/>
      <c r="I18"/>
      <c r="J18"/>
    </row>
    <row r="19" spans="1:10" x14ac:dyDescent="0.2">
      <c r="A19" s="34" t="s">
        <v>40</v>
      </c>
      <c r="B19" s="34">
        <v>0.99350649350649356</v>
      </c>
      <c r="C19" s="47"/>
      <c r="D19" s="46"/>
      <c r="E19"/>
      <c r="F19"/>
      <c r="G19"/>
      <c r="H19"/>
      <c r="I19"/>
      <c r="J19"/>
    </row>
    <row r="20" spans="1:10" x14ac:dyDescent="0.2">
      <c r="A20" s="34" t="s">
        <v>41</v>
      </c>
      <c r="B20" s="34">
        <v>0.99242424242424254</v>
      </c>
      <c r="C20" s="47"/>
      <c r="D20" s="46"/>
      <c r="E20"/>
      <c r="F20"/>
      <c r="G20"/>
      <c r="H20"/>
      <c r="I20"/>
      <c r="J20"/>
    </row>
    <row r="21" spans="1:10" x14ac:dyDescent="0.2">
      <c r="A21" s="34" t="s">
        <v>42</v>
      </c>
      <c r="B21" s="34">
        <v>2041.2414523193211</v>
      </c>
      <c r="C21" s="47"/>
      <c r="D21" s="46"/>
      <c r="E21"/>
      <c r="F21"/>
      <c r="G21"/>
      <c r="H21"/>
      <c r="I21"/>
      <c r="J21"/>
    </row>
    <row r="22" spans="1:10" ht="13.5" thickBot="1" x14ac:dyDescent="0.25">
      <c r="A22" s="35" t="s">
        <v>43</v>
      </c>
      <c r="B22" s="35">
        <v>8</v>
      </c>
      <c r="C22" s="47"/>
      <c r="D22" s="46"/>
      <c r="E22"/>
      <c r="F22"/>
      <c r="G22"/>
      <c r="H22"/>
      <c r="I22"/>
      <c r="J22"/>
    </row>
    <row r="23" spans="1:10" x14ac:dyDescent="0.2">
      <c r="A23"/>
      <c r="B23"/>
      <c r="C23"/>
      <c r="D23"/>
      <c r="E23"/>
      <c r="F23"/>
      <c r="G23"/>
      <c r="H23"/>
      <c r="I23"/>
      <c r="J23"/>
    </row>
    <row r="24" spans="1:10" ht="13.5" thickBot="1" x14ac:dyDescent="0.25">
      <c r="A24" t="s">
        <v>44</v>
      </c>
      <c r="B24"/>
      <c r="C24"/>
      <c r="D24"/>
      <c r="E24"/>
      <c r="F24"/>
      <c r="G24"/>
      <c r="H24"/>
      <c r="I24"/>
      <c r="J24"/>
    </row>
    <row r="25" spans="1:10" x14ac:dyDescent="0.2">
      <c r="A25" s="36"/>
      <c r="B25" s="36" t="s">
        <v>45</v>
      </c>
      <c r="C25" s="36" t="s">
        <v>46</v>
      </c>
      <c r="D25" s="36" t="s">
        <v>47</v>
      </c>
      <c r="E25" s="36" t="s">
        <v>48</v>
      </c>
      <c r="F25" s="36" t="s">
        <v>49</v>
      </c>
      <c r="G25"/>
      <c r="H25"/>
      <c r="I25"/>
      <c r="J25"/>
    </row>
    <row r="26" spans="1:10" x14ac:dyDescent="0.2">
      <c r="A26" s="34" t="s">
        <v>50</v>
      </c>
      <c r="B26" s="34">
        <v>1</v>
      </c>
      <c r="C26" s="34">
        <v>3825000000</v>
      </c>
      <c r="D26" s="34">
        <v>3825000000</v>
      </c>
      <c r="E26" s="34">
        <v>917.99999999999466</v>
      </c>
      <c r="F26" s="34">
        <v>8.5772533412942905E-8</v>
      </c>
      <c r="G26"/>
      <c r="H26"/>
      <c r="I26"/>
      <c r="J26"/>
    </row>
    <row r="27" spans="1:10" x14ac:dyDescent="0.2">
      <c r="A27" s="34" t="s">
        <v>51</v>
      </c>
      <c r="B27" s="34">
        <v>6</v>
      </c>
      <c r="C27" s="34">
        <v>25000000.000000145</v>
      </c>
      <c r="D27" s="34">
        <v>4166666.6666666907</v>
      </c>
      <c r="E27" s="34"/>
      <c r="F27" s="34"/>
      <c r="G27"/>
      <c r="H27"/>
      <c r="I27"/>
      <c r="J27"/>
    </row>
    <row r="28" spans="1:10" ht="13.5" thickBot="1" x14ac:dyDescent="0.25">
      <c r="A28" s="35" t="s">
        <v>52</v>
      </c>
      <c r="B28" s="35">
        <v>7</v>
      </c>
      <c r="C28" s="35">
        <v>3850000000</v>
      </c>
      <c r="D28" s="35"/>
      <c r="E28" s="35"/>
      <c r="F28" s="35"/>
      <c r="G28"/>
      <c r="H28"/>
      <c r="I28"/>
      <c r="J28"/>
    </row>
    <row r="29" spans="1:10" ht="13.5" thickBot="1" x14ac:dyDescent="0.25">
      <c r="A29"/>
      <c r="B29"/>
      <c r="C29"/>
      <c r="D29"/>
      <c r="E29"/>
      <c r="F29"/>
      <c r="G29"/>
      <c r="H29"/>
      <c r="I29"/>
      <c r="J29"/>
    </row>
    <row r="30" spans="1:10" x14ac:dyDescent="0.2">
      <c r="A30" s="36"/>
      <c r="B30" s="36" t="s">
        <v>53</v>
      </c>
      <c r="C30" s="36" t="s">
        <v>42</v>
      </c>
      <c r="D30" s="36" t="s">
        <v>54</v>
      </c>
      <c r="E30" s="36" t="s">
        <v>55</v>
      </c>
      <c r="F30" s="36" t="s">
        <v>56</v>
      </c>
      <c r="G30" s="36" t="s">
        <v>57</v>
      </c>
      <c r="H30" s="36" t="s">
        <v>58</v>
      </c>
      <c r="I30" s="36" t="s">
        <v>59</v>
      </c>
      <c r="J30"/>
    </row>
    <row r="31" spans="1:10" x14ac:dyDescent="0.2">
      <c r="A31" s="34" t="s">
        <v>60</v>
      </c>
      <c r="B31" s="52">
        <v>40000.000000000255</v>
      </c>
      <c r="C31" s="34">
        <v>5003.062787423527</v>
      </c>
      <c r="D31" s="34">
        <v>7.9951025400981264</v>
      </c>
      <c r="E31" s="34">
        <v>2.0415702468763706E-4</v>
      </c>
      <c r="F31" s="34">
        <v>27757.937420690858</v>
      </c>
      <c r="G31" s="34">
        <v>52242.062579309655</v>
      </c>
      <c r="H31" s="34">
        <v>27757.937420690858</v>
      </c>
      <c r="I31" s="34">
        <v>52242.062579309655</v>
      </c>
      <c r="J31"/>
    </row>
    <row r="32" spans="1:10" ht="13.5" thickBot="1" x14ac:dyDescent="0.25">
      <c r="A32" s="35" t="s">
        <v>3</v>
      </c>
      <c r="B32" s="35">
        <v>7499.9999999999873</v>
      </c>
      <c r="C32" s="35">
        <v>247.5368857441691</v>
      </c>
      <c r="D32" s="35">
        <v>30.298514815086119</v>
      </c>
      <c r="E32" s="35">
        <v>8.5772533412943156E-8</v>
      </c>
      <c r="F32" s="35">
        <v>6894.2986177217026</v>
      </c>
      <c r="G32" s="35">
        <v>8105.7013822782719</v>
      </c>
      <c r="H32" s="35">
        <v>6894.2986177217026</v>
      </c>
      <c r="I32" s="35">
        <v>8105.7013822782719</v>
      </c>
      <c r="J32"/>
    </row>
    <row r="33" spans="1:10" x14ac:dyDescent="0.2">
      <c r="A33"/>
      <c r="B33"/>
      <c r="C33" s="51" t="s">
        <v>68</v>
      </c>
      <c r="D33"/>
      <c r="E33"/>
      <c r="F33"/>
      <c r="G33"/>
      <c r="H33"/>
      <c r="I33"/>
      <c r="J33"/>
    </row>
    <row r="34" spans="1:10" x14ac:dyDescent="0.2">
      <c r="A34"/>
      <c r="B34"/>
      <c r="C34" s="51" t="s">
        <v>69</v>
      </c>
      <c r="D34"/>
      <c r="E34"/>
      <c r="F34"/>
      <c r="G34"/>
      <c r="H34"/>
      <c r="I34"/>
      <c r="J34"/>
    </row>
    <row r="36" spans="1:10" x14ac:dyDescent="0.2">
      <c r="A36" s="54" t="s">
        <v>62</v>
      </c>
      <c r="B36" s="55"/>
      <c r="C36" s="55"/>
    </row>
    <row r="37" spans="1:10" x14ac:dyDescent="0.2">
      <c r="A37" s="54"/>
      <c r="B37" s="55"/>
      <c r="C37" s="55"/>
    </row>
    <row r="38" spans="1:10" x14ac:dyDescent="0.2">
      <c r="A38" s="54" t="s">
        <v>71</v>
      </c>
      <c r="B38" s="55"/>
      <c r="C38" s="55"/>
    </row>
    <row r="39" spans="1:10" x14ac:dyDescent="0.2">
      <c r="A39" s="54" t="s">
        <v>63</v>
      </c>
      <c r="B39" s="55"/>
      <c r="C39" s="55"/>
    </row>
    <row r="40" spans="1:10" x14ac:dyDescent="0.2">
      <c r="A40" s="54" t="s">
        <v>64</v>
      </c>
      <c r="B40" s="55"/>
      <c r="C40" s="55"/>
    </row>
    <row r="41" spans="1:10" x14ac:dyDescent="0.2">
      <c r="A41" s="54" t="s">
        <v>65</v>
      </c>
      <c r="B41" s="55"/>
      <c r="C41" s="55"/>
    </row>
    <row r="43" spans="1:10" x14ac:dyDescent="0.2">
      <c r="B43" s="50" t="s">
        <v>70</v>
      </c>
    </row>
    <row r="44" spans="1:10" x14ac:dyDescent="0.2">
      <c r="B44" s="48" t="s">
        <v>66</v>
      </c>
    </row>
    <row r="45" spans="1:10" x14ac:dyDescent="0.2">
      <c r="B45" s="48" t="s">
        <v>67</v>
      </c>
    </row>
  </sheetData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7"/>
  <sheetViews>
    <sheetView topLeftCell="A4" workbookViewId="0">
      <selection activeCell="A26" sqref="A26"/>
    </sheetView>
  </sheetViews>
  <sheetFormatPr baseColWidth="10" defaultColWidth="9.625" defaultRowHeight="12.75" x14ac:dyDescent="0.2"/>
  <cols>
    <col min="1" max="1" width="28.5" style="1" customWidth="1"/>
    <col min="2" max="2" width="9.625" style="1"/>
    <col min="3" max="3" width="12.875" style="1" customWidth="1"/>
    <col min="4" max="5" width="6.625" style="1" customWidth="1"/>
    <col min="6" max="16384" width="9.625" style="1"/>
  </cols>
  <sheetData>
    <row r="1" spans="1:5" x14ac:dyDescent="0.2">
      <c r="A1" s="3" t="s">
        <v>61</v>
      </c>
    </row>
    <row r="2" spans="1:5" x14ac:dyDescent="0.2">
      <c r="A2" s="4" t="s">
        <v>0</v>
      </c>
    </row>
    <row r="4" spans="1:5" x14ac:dyDescent="0.2">
      <c r="A4" s="27" t="s">
        <v>1</v>
      </c>
      <c r="B4" s="28"/>
      <c r="C4" s="29"/>
    </row>
    <row r="5" spans="1:5" x14ac:dyDescent="0.2">
      <c r="A5" s="5" t="s">
        <v>11</v>
      </c>
      <c r="B5" s="6"/>
      <c r="C5" s="10">
        <v>20</v>
      </c>
    </row>
    <row r="6" spans="1:5" x14ac:dyDescent="0.2">
      <c r="A6" s="5" t="s">
        <v>12</v>
      </c>
      <c r="B6" s="6"/>
      <c r="C6" s="11">
        <v>0.05</v>
      </c>
    </row>
    <row r="7" spans="1:5" x14ac:dyDescent="0.2">
      <c r="A7" s="5" t="s">
        <v>13</v>
      </c>
      <c r="B7" s="6"/>
      <c r="C7" s="8">
        <v>170000</v>
      </c>
    </row>
    <row r="8" spans="1:5" x14ac:dyDescent="0.2">
      <c r="A8" s="5" t="s">
        <v>14</v>
      </c>
      <c r="B8" s="6"/>
      <c r="C8" s="8">
        <v>50000</v>
      </c>
    </row>
    <row r="9" spans="1:5" x14ac:dyDescent="0.2">
      <c r="A9" s="5" t="s">
        <v>15</v>
      </c>
      <c r="B9" s="6"/>
      <c r="C9" s="8">
        <v>80000</v>
      </c>
    </row>
    <row r="10" spans="1:5" x14ac:dyDescent="0.2">
      <c r="A10" s="7" t="s">
        <v>16</v>
      </c>
      <c r="B10" s="6"/>
      <c r="C10" s="53">
        <f>Regression!B31</f>
        <v>40000.000000000255</v>
      </c>
    </row>
    <row r="11" spans="1:5" x14ac:dyDescent="0.2">
      <c r="A11" s="31" t="s">
        <v>17</v>
      </c>
      <c r="B11" s="6"/>
      <c r="C11" s="9">
        <v>21000</v>
      </c>
    </row>
    <row r="12" spans="1:5" x14ac:dyDescent="0.2">
      <c r="A12" s="5" t="s">
        <v>18</v>
      </c>
      <c r="B12" s="6"/>
      <c r="C12" s="8">
        <v>50</v>
      </c>
    </row>
    <row r="13" spans="1:5" x14ac:dyDescent="0.2">
      <c r="A13" s="38" t="s">
        <v>19</v>
      </c>
      <c r="B13" s="32"/>
      <c r="C13" s="49">
        <f>Regression!B32/1000</f>
        <v>7.4999999999999876</v>
      </c>
    </row>
    <row r="14" spans="1:5" x14ac:dyDescent="0.2">
      <c r="A14" s="30"/>
      <c r="B14" s="6"/>
      <c r="C14" s="6"/>
      <c r="D14" s="2"/>
      <c r="E14" s="2"/>
    </row>
    <row r="15" spans="1:5" x14ac:dyDescent="0.2">
      <c r="A15" s="14" t="s">
        <v>20</v>
      </c>
      <c r="B15" s="15"/>
      <c r="C15" s="16"/>
    </row>
    <row r="16" spans="1:5" x14ac:dyDescent="0.2">
      <c r="A16" s="17" t="s">
        <v>21</v>
      </c>
      <c r="B16" s="18"/>
      <c r="C16" s="19"/>
      <c r="D16" s="2"/>
      <c r="E16" s="2"/>
    </row>
    <row r="17" spans="1:3" x14ac:dyDescent="0.2">
      <c r="A17" s="17" t="s">
        <v>22</v>
      </c>
      <c r="B17" s="18"/>
      <c r="C17" s="19"/>
    </row>
    <row r="18" spans="1:3" x14ac:dyDescent="0.2">
      <c r="A18" s="5" t="s">
        <v>23</v>
      </c>
      <c r="B18" s="20"/>
      <c r="C18" s="8">
        <f>C11*C12</f>
        <v>1050000</v>
      </c>
    </row>
    <row r="19" spans="1:3" x14ac:dyDescent="0.2">
      <c r="A19" s="5" t="s">
        <v>24</v>
      </c>
      <c r="B19" s="20"/>
      <c r="C19" s="8"/>
    </row>
    <row r="20" spans="1:3" x14ac:dyDescent="0.2">
      <c r="A20" s="5" t="s">
        <v>25</v>
      </c>
      <c r="B20" s="39">
        <f>C5*C11</f>
        <v>420000</v>
      </c>
      <c r="C20" s="9"/>
    </row>
    <row r="21" spans="1:3" x14ac:dyDescent="0.2">
      <c r="A21" s="5" t="s">
        <v>26</v>
      </c>
      <c r="B21" s="21">
        <f>C6*C18</f>
        <v>52500</v>
      </c>
      <c r="C21" s="9"/>
    </row>
    <row r="22" spans="1:3" x14ac:dyDescent="0.2">
      <c r="A22" s="31" t="s">
        <v>27</v>
      </c>
      <c r="B22" s="13">
        <f>C13*C11</f>
        <v>157499.99999999974</v>
      </c>
      <c r="C22" s="9"/>
    </row>
    <row r="23" spans="1:3" x14ac:dyDescent="0.2">
      <c r="A23" s="5" t="s">
        <v>28</v>
      </c>
      <c r="B23" s="21"/>
      <c r="C23" s="22">
        <f>SUM(B20:B22)</f>
        <v>629999.99999999977</v>
      </c>
    </row>
    <row r="24" spans="1:3" x14ac:dyDescent="0.2">
      <c r="A24" s="5" t="s">
        <v>29</v>
      </c>
      <c r="B24" s="21"/>
      <c r="C24" s="9">
        <f>C18-C23</f>
        <v>420000.00000000023</v>
      </c>
    </row>
    <row r="25" spans="1:3" x14ac:dyDescent="0.2">
      <c r="A25" s="5" t="s">
        <v>30</v>
      </c>
      <c r="B25" s="21"/>
      <c r="C25" s="9"/>
    </row>
    <row r="26" spans="1:3" x14ac:dyDescent="0.2">
      <c r="A26" s="5" t="s">
        <v>31</v>
      </c>
      <c r="B26" s="21">
        <f>C7</f>
        <v>170000</v>
      </c>
      <c r="C26" s="9"/>
    </row>
    <row r="27" spans="1:3" x14ac:dyDescent="0.2">
      <c r="A27" s="5" t="s">
        <v>32</v>
      </c>
      <c r="B27" s="21">
        <f>C9</f>
        <v>80000</v>
      </c>
      <c r="C27" s="9"/>
    </row>
    <row r="28" spans="1:3" x14ac:dyDescent="0.2">
      <c r="A28" s="31" t="s">
        <v>27</v>
      </c>
      <c r="B28" s="21">
        <f>C10</f>
        <v>40000.000000000255</v>
      </c>
      <c r="C28" s="9"/>
    </row>
    <row r="29" spans="1:3" x14ac:dyDescent="0.2">
      <c r="A29" s="5" t="s">
        <v>33</v>
      </c>
      <c r="B29" s="13">
        <f>C8</f>
        <v>50000</v>
      </c>
      <c r="C29" s="9"/>
    </row>
    <row r="30" spans="1:3" x14ac:dyDescent="0.2">
      <c r="A30" s="5" t="s">
        <v>34</v>
      </c>
      <c r="B30" s="21"/>
      <c r="C30" s="22">
        <f>SUM(B26:B29)</f>
        <v>340000.00000000023</v>
      </c>
    </row>
    <row r="31" spans="1:3" ht="13.5" thickBot="1" x14ac:dyDescent="0.25">
      <c r="A31" s="5" t="s">
        <v>35</v>
      </c>
      <c r="B31" s="20"/>
      <c r="C31" s="23">
        <f>C24-C30</f>
        <v>80000</v>
      </c>
    </row>
    <row r="32" spans="1:3" ht="13.5" thickTop="1" x14ac:dyDescent="0.2">
      <c r="A32" s="24"/>
      <c r="B32" s="25"/>
      <c r="C32" s="26"/>
    </row>
    <row r="33" spans="1:3" x14ac:dyDescent="0.2">
      <c r="A33"/>
      <c r="B33" s="20"/>
      <c r="C33" s="40"/>
    </row>
    <row r="34" spans="1:3" x14ac:dyDescent="0.2">
      <c r="A34"/>
      <c r="B34"/>
      <c r="C34" s="6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  <row r="42" spans="1:3" x14ac:dyDescent="0.2">
      <c r="A42"/>
      <c r="B42"/>
      <c r="C42"/>
    </row>
    <row r="43" spans="1:3" x14ac:dyDescent="0.2">
      <c r="A43"/>
      <c r="B43"/>
      <c r="C43"/>
    </row>
    <row r="44" spans="1:3" x14ac:dyDescent="0.2">
      <c r="A44"/>
      <c r="B44"/>
      <c r="C44"/>
    </row>
    <row r="45" spans="1:3" x14ac:dyDescent="0.2">
      <c r="A45"/>
      <c r="B45"/>
      <c r="C45"/>
    </row>
    <row r="46" spans="1:3" x14ac:dyDescent="0.2">
      <c r="A46"/>
      <c r="B46"/>
      <c r="C46"/>
    </row>
    <row r="47" spans="1:3" x14ac:dyDescent="0.2">
      <c r="A47"/>
      <c r="B47"/>
      <c r="C47"/>
    </row>
  </sheetData>
  <printOptions headings="1"/>
  <pageMargins left="0.78740157499999996" right="0.78740157499999996" top="0.984251969" bottom="0.984251969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Regression</vt:lpstr>
      <vt:lpstr>Budgeted 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Department (CGA-Cana</dc:creator>
  <cp:lastModifiedBy>Celia</cp:lastModifiedBy>
  <dcterms:created xsi:type="dcterms:W3CDTF">1998-11-06T18:56:42Z</dcterms:created>
  <dcterms:modified xsi:type="dcterms:W3CDTF">2014-01-20T12:28:07Z</dcterms:modified>
</cp:coreProperties>
</file>